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MAX-Filer\Collab\dcpopp-F07\Admin\classes\environmental class\"/>
    </mc:Choice>
  </mc:AlternateContent>
  <xr:revisionPtr revIDLastSave="0" documentId="13_ncr:1_{7F0D9AC3-F744-480C-A18F-1985A9B00CD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ound 1" sheetId="4" r:id="rId1"/>
    <sheet name="Round 2" sheetId="1" r:id="rId2"/>
    <sheet name="Abatement Schedules" sheetId="2" r:id="rId3"/>
    <sheet name="trade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5" l="1"/>
  <c r="B12" i="5"/>
  <c r="C13" i="1"/>
  <c r="G13" i="1" s="1"/>
  <c r="F7" i="4"/>
  <c r="F7" i="1"/>
  <c r="G6" i="1"/>
  <c r="G11" i="1"/>
  <c r="B15" i="1"/>
  <c r="D15" i="1"/>
  <c r="E15" i="1"/>
  <c r="F15" i="1"/>
  <c r="G6" i="4"/>
  <c r="G11" i="4"/>
  <c r="B7" i="1"/>
  <c r="C7" i="1"/>
  <c r="D7" i="1"/>
  <c r="E7" i="1"/>
  <c r="B4" i="1"/>
  <c r="C4" i="1"/>
  <c r="G4" i="1" s="1"/>
  <c r="D4" i="1"/>
  <c r="E4" i="1"/>
  <c r="F4" i="1"/>
  <c r="G3" i="1"/>
  <c r="G2" i="1"/>
  <c r="B7" i="4"/>
  <c r="C7" i="4"/>
  <c r="D7" i="4"/>
  <c r="E7" i="4"/>
  <c r="B4" i="4"/>
  <c r="C4" i="4"/>
  <c r="G4" i="4" s="1"/>
  <c r="D4" i="4"/>
  <c r="E4" i="4"/>
  <c r="F4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R3" i="2"/>
  <c r="R4" i="2"/>
  <c r="R5" i="2"/>
  <c r="R6" i="2"/>
  <c r="R7" i="2"/>
  <c r="R8" i="2"/>
  <c r="R9" i="2"/>
  <c r="R10" i="2"/>
  <c r="O3" i="2"/>
  <c r="O4" i="2"/>
  <c r="O5" i="2"/>
  <c r="O6" i="2"/>
  <c r="O7" i="2"/>
  <c r="O8" i="2"/>
  <c r="O9" i="2"/>
  <c r="O10" i="2"/>
  <c r="O11" i="2"/>
  <c r="O12" i="2"/>
  <c r="G3" i="4"/>
  <c r="G2" i="4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G14" i="1"/>
  <c r="G12" i="1"/>
  <c r="B15" i="4"/>
  <c r="C15" i="4"/>
  <c r="D15" i="4"/>
  <c r="E15" i="4"/>
  <c r="F15" i="4"/>
  <c r="G14" i="4"/>
  <c r="G13" i="4"/>
  <c r="G12" i="4"/>
  <c r="C15" i="1" l="1"/>
  <c r="G15" i="1" s="1"/>
  <c r="G7" i="1"/>
  <c r="G7" i="4"/>
  <c r="G15" i="4"/>
</calcChain>
</file>

<file path=xl/sharedStrings.xml><?xml version="1.0" encoding="utf-8"?>
<sst xmlns="http://schemas.openxmlformats.org/spreadsheetml/2006/main" count="144" uniqueCount="70">
  <si>
    <t>Final number of permits:</t>
  </si>
  <si>
    <t>Initial pollution:</t>
  </si>
  <si>
    <t>Initial permit allocation:</t>
  </si>
  <si>
    <t>Initial abatement requirement:</t>
  </si>
  <si>
    <t>Initial MAC</t>
  </si>
  <si>
    <t>Final MAC</t>
  </si>
  <si>
    <t>Final abatement requirement:</t>
  </si>
  <si>
    <t>Round 1</t>
  </si>
  <si>
    <t>Round 2</t>
  </si>
  <si>
    <t>Tons of Abatement</t>
  </si>
  <si>
    <t>MAC</t>
  </si>
  <si>
    <t>Sum of MAC curves</t>
  </si>
  <si>
    <t>Note: The sum of the MAC curves is found by finding the cheapest way to achieve each level</t>
  </si>
  <si>
    <t>should do one at $4 each.  Thus, the fifth unit of abatement would cost $4.</t>
  </si>
  <si>
    <t>TAC</t>
  </si>
  <si>
    <t xml:space="preserve">Total abatement cost is the total cost for the efficient solution.  Recall in class that the </t>
  </si>
  <si>
    <t>Total Costs Per Firm</t>
  </si>
  <si>
    <t>Total abatement cost before trades:</t>
  </si>
  <si>
    <t>Total abatement cost after trades:</t>
  </si>
  <si>
    <t xml:space="preserve">  = Net costs after trades</t>
  </si>
  <si>
    <t xml:space="preserve">      + Cost of permits purchased</t>
  </si>
  <si>
    <t xml:space="preserve">       - Revenue from permits sold</t>
  </si>
  <si>
    <t>SUM</t>
  </si>
  <si>
    <t>Buy</t>
  </si>
  <si>
    <t>Sell</t>
  </si>
  <si>
    <t>Price</t>
  </si>
  <si>
    <t>Round 1 - 7 permits per firm</t>
  </si>
  <si>
    <t>total abatement cost in round 2 was $261.  Thus, trading did lead to the efficient solution.</t>
  </si>
  <si>
    <t>Recall that, before trading, the total abatement cost was $304.</t>
  </si>
  <si>
    <t>Firm A</t>
  </si>
  <si>
    <t>Firm B</t>
  </si>
  <si>
    <t>Firm C</t>
  </si>
  <si>
    <t>Firm D</t>
  </si>
  <si>
    <t>Firm E</t>
  </si>
  <si>
    <t>Firms B &amp; C</t>
  </si>
  <si>
    <t>Firm D &amp; E</t>
  </si>
  <si>
    <t xml:space="preserve">of abatement.  For example, to achieve 5 tons of abatement, firms D &amp; E should each do </t>
  </si>
  <si>
    <t xml:space="preserve">1 ton at $2 each, firm A should do 1 ton at $3, and then two firms (either B, C, D, or E) </t>
  </si>
  <si>
    <t>E</t>
  </si>
  <si>
    <t>B</t>
  </si>
  <si>
    <t>D</t>
  </si>
  <si>
    <t>C</t>
  </si>
  <si>
    <t>A</t>
  </si>
  <si>
    <t>Round 2 - 3 permits groups A-C; 9 permits group D &amp; E</t>
  </si>
  <si>
    <t>Buyers saved money, and sellers made enough profit to cover their cleanup costs and have money left over.</t>
  </si>
  <si>
    <t>This is clsoe to what we should expect: as a whole, in a larger market, the price would converge towards $10,</t>
  </si>
  <si>
    <t>Note that the MAC are generally closer together (ranging from 8-12, rather than 4-12) after trading.  Firms with</t>
  </si>
  <si>
    <t>the highest initial MAC (Firms D &amp; E) all bought permits, so that they could pollute more.  As a result, their MAC</t>
  </si>
  <si>
    <t>went down.   The firms with low MAC (Firms A, B, &amp; C) sold permits, so they had to abate more.  As they did this,</t>
  </si>
  <si>
    <t>their MAC went up, so that the MAC started to converge.  All firms were better off (or at least no worse off) after trading.</t>
  </si>
  <si>
    <t>As a result of the trades, the total cleanup cost fell by $4.  The total abatement cost of $106 after trading</t>
  </si>
  <si>
    <t xml:space="preserve">is just $4 more than the lowest possible cost of $102 (shown on the tab "Abatement Schedules"). </t>
  </si>
  <si>
    <t>For the class as a whole, the marginal abatement cost of the 17th unit reduced is $10 (on the tab "Abatement Schedules").</t>
  </si>
  <si>
    <t>Abatement</t>
  </si>
  <si>
    <t>Two firms ended with a MAC of $12, suggesting there was one additional trade possible that could have benefited both firms.</t>
  </si>
  <si>
    <t>It may be that the initally low price allowed some buyers with lower costs to purchase permits unnecessarily, changing the final outcome.</t>
  </si>
  <si>
    <t xml:space="preserve">Also, notice that the average permit price was just over $10. </t>
  </si>
  <si>
    <t>were for a lower price ($8.50 and $9), the remaining sales occurred at slightly higher prices than in other years.</t>
  </si>
  <si>
    <t>which is the marginal abatement cost of the last unit cleaned up. Perhaps because the first couple of trades</t>
  </si>
  <si>
    <t xml:space="preserve">Once again, after trading the range in MAC is smaller than before trading.  In this case, firms </t>
  </si>
  <si>
    <t>with the highest MAC all bought permits, so that they could pollute more.  As a result, their MAC</t>
  </si>
  <si>
    <t>went down.   The firms with low MAC sold permits, so they had to abate more.  As they did this,</t>
  </si>
  <si>
    <t>their MAC went up, so that the MAC started to converge.</t>
  </si>
  <si>
    <t>Based on the society-wide MAC curve, which is found on the sheet labeled "Abatement Schedules,"</t>
  </si>
  <si>
    <t xml:space="preserve">trading got us close to an efficient result.  The MAC for the 25th ton of abatement is $15.  </t>
  </si>
  <si>
    <t>The MAC for the last 5 tons of abatement are presented below:</t>
  </si>
  <si>
    <t>Firm B ended up with costs slightly higher after trades.  Their purchase of a third permit for $18 affected this outcome.</t>
  </si>
  <si>
    <t xml:space="preserve">Firm B only saved $12 by reducing their abatement requirement from 3 tons to 2 tons. </t>
  </si>
  <si>
    <t>Nonetheless, even with this one mistake, the total abatement ocost of $214 is just $9 more than the lowest possible cost of $205.</t>
  </si>
  <si>
    <t>Even with limited information and one inefficient trade, the market outcome was much more cost effective than the initial pre-trading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</si>
</sst>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2" xfId="0" applyFont="1" applyBorder="1"/>
    <xf numFmtId="0" fontId="3" fillId="0" borderId="2" xfId="0" applyFont="1" applyBorder="1"/>
    <xf numFmtId="0" fontId="3" fillId="0" borderId="1" xfId="0" applyFont="1" applyBorder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0" fontId="9" fillId="0" borderId="1" xfId="0" applyFont="1" applyBorder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1" fontId="7" fillId="0" borderId="0" xfId="0" applyNumberFormat="1" applyFont="1"/>
    <xf numFmtId="0" fontId="11" fillId="0" borderId="2" xfId="0" applyFont="1" applyBorder="1"/>
    <xf numFmtId="0" fontId="12" fillId="0" borderId="0" xfId="0" applyFont="1"/>
    <xf numFmtId="0" fontId="11" fillId="0" borderId="2" xfId="0" applyFont="1" applyBorder="1" applyProtection="1">
      <protection hidden="1"/>
    </xf>
    <xf numFmtId="0" fontId="11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opLeftCell="A15" zoomScale="110" zoomScaleNormal="110" workbookViewId="0">
      <selection activeCell="B35" sqref="B35:C41"/>
    </sheetView>
  </sheetViews>
  <sheetFormatPr defaultRowHeight="15" x14ac:dyDescent="0.2"/>
  <cols>
    <col min="1" max="1" width="37.140625" style="8" customWidth="1"/>
    <col min="2" max="16384" width="9.140625" style="8"/>
  </cols>
  <sheetData>
    <row r="1" spans="1:7" ht="15.75" x14ac:dyDescent="0.25">
      <c r="A1" s="10" t="s">
        <v>7</v>
      </c>
      <c r="B1" s="7" t="s">
        <v>29</v>
      </c>
      <c r="C1" s="7" t="s">
        <v>30</v>
      </c>
      <c r="D1" s="7" t="s">
        <v>31</v>
      </c>
      <c r="E1" s="7" t="s">
        <v>32</v>
      </c>
      <c r="F1" s="7" t="s">
        <v>33</v>
      </c>
      <c r="G1" s="7" t="s">
        <v>22</v>
      </c>
    </row>
    <row r="2" spans="1:7" x14ac:dyDescent="0.2">
      <c r="A2" s="8" t="s">
        <v>1</v>
      </c>
      <c r="B2" s="8">
        <v>10</v>
      </c>
      <c r="C2" s="8">
        <v>8</v>
      </c>
      <c r="D2" s="8">
        <v>8</v>
      </c>
      <c r="E2" s="8">
        <v>13</v>
      </c>
      <c r="F2" s="8">
        <v>13</v>
      </c>
      <c r="G2" s="8">
        <f>SUM(B2:F2)</f>
        <v>52</v>
      </c>
    </row>
    <row r="3" spans="1:7" x14ac:dyDescent="0.2">
      <c r="A3" s="11" t="s">
        <v>2</v>
      </c>
      <c r="B3" s="11">
        <v>7</v>
      </c>
      <c r="C3" s="11">
        <v>7</v>
      </c>
      <c r="D3" s="11">
        <v>7</v>
      </c>
      <c r="E3" s="11">
        <v>7</v>
      </c>
      <c r="F3" s="11">
        <v>7</v>
      </c>
      <c r="G3" s="11">
        <f>SUM(B3:F3)</f>
        <v>35</v>
      </c>
    </row>
    <row r="4" spans="1:7" x14ac:dyDescent="0.2">
      <c r="A4" s="8" t="s">
        <v>3</v>
      </c>
      <c r="B4" s="8">
        <f>B2-B3</f>
        <v>3</v>
      </c>
      <c r="C4" s="8">
        <f>C2-C3</f>
        <v>1</v>
      </c>
      <c r="D4" s="8">
        <f>D2-D3</f>
        <v>1</v>
      </c>
      <c r="E4" s="8">
        <f>E2-E3</f>
        <v>6</v>
      </c>
      <c r="F4" s="8">
        <f>F2-F3</f>
        <v>6</v>
      </c>
      <c r="G4" s="8">
        <f>SUM(B4:F4)</f>
        <v>17</v>
      </c>
    </row>
    <row r="5" spans="1:7" ht="15.75" x14ac:dyDescent="0.25">
      <c r="A5" s="12" t="s">
        <v>4</v>
      </c>
      <c r="B5" s="27">
        <v>9</v>
      </c>
      <c r="C5" s="27">
        <v>4</v>
      </c>
      <c r="D5" s="27">
        <v>4</v>
      </c>
      <c r="E5" s="27">
        <v>12</v>
      </c>
      <c r="F5" s="27">
        <v>12</v>
      </c>
      <c r="G5" s="11"/>
    </row>
    <row r="6" spans="1:7" x14ac:dyDescent="0.2">
      <c r="A6" s="8" t="s">
        <v>0</v>
      </c>
      <c r="B6" s="8">
        <v>6</v>
      </c>
      <c r="C6" s="8">
        <v>6</v>
      </c>
      <c r="D6" s="8">
        <v>5</v>
      </c>
      <c r="E6" s="8">
        <v>9</v>
      </c>
      <c r="F6" s="8">
        <v>9</v>
      </c>
      <c r="G6" s="8">
        <f>SUM(B6:F6)</f>
        <v>35</v>
      </c>
    </row>
    <row r="7" spans="1:7" x14ac:dyDescent="0.2">
      <c r="A7" s="8" t="s">
        <v>6</v>
      </c>
      <c r="B7" s="8">
        <f>B2-B6</f>
        <v>4</v>
      </c>
      <c r="C7" s="8">
        <f>C2-C6</f>
        <v>2</v>
      </c>
      <c r="D7" s="8">
        <f>D2-D6</f>
        <v>3</v>
      </c>
      <c r="E7" s="8">
        <f>E2-E6</f>
        <v>4</v>
      </c>
      <c r="F7" s="8">
        <f>F2-F6</f>
        <v>4</v>
      </c>
      <c r="G7" s="8">
        <f>SUM(B7:F7)</f>
        <v>17</v>
      </c>
    </row>
    <row r="8" spans="1:7" ht="16.5" thickBot="1" x14ac:dyDescent="0.3">
      <c r="A8" s="13" t="s">
        <v>5</v>
      </c>
      <c r="B8" s="14">
        <v>12</v>
      </c>
      <c r="C8" s="14">
        <v>8</v>
      </c>
      <c r="D8" s="14">
        <v>12</v>
      </c>
      <c r="E8" s="14">
        <v>8</v>
      </c>
      <c r="F8" s="14">
        <v>8</v>
      </c>
      <c r="G8" s="14"/>
    </row>
    <row r="9" spans="1:7" ht="15.75" thickTop="1" x14ac:dyDescent="0.2"/>
    <row r="10" spans="1:7" ht="15.75" x14ac:dyDescent="0.25">
      <c r="A10" s="10" t="s">
        <v>16</v>
      </c>
      <c r="B10" s="7" t="s">
        <v>29</v>
      </c>
      <c r="C10" s="7" t="s">
        <v>30</v>
      </c>
      <c r="D10" s="7" t="s">
        <v>31</v>
      </c>
      <c r="E10" s="7" t="s">
        <v>32</v>
      </c>
      <c r="F10" s="7" t="s">
        <v>33</v>
      </c>
      <c r="G10" s="7" t="s">
        <v>22</v>
      </c>
    </row>
    <row r="11" spans="1:7" x14ac:dyDescent="0.2">
      <c r="A11" s="11" t="s">
        <v>17</v>
      </c>
      <c r="B11" s="27">
        <v>18</v>
      </c>
      <c r="C11" s="27">
        <v>4</v>
      </c>
      <c r="D11" s="27">
        <v>4</v>
      </c>
      <c r="E11" s="27">
        <v>42</v>
      </c>
      <c r="F11" s="27">
        <v>42</v>
      </c>
      <c r="G11" s="27">
        <f>SUM(B11:F11)</f>
        <v>110</v>
      </c>
    </row>
    <row r="12" spans="1:7" x14ac:dyDescent="0.2">
      <c r="A12" s="8" t="s">
        <v>18</v>
      </c>
      <c r="B12" s="8">
        <v>30</v>
      </c>
      <c r="C12" s="8">
        <v>12</v>
      </c>
      <c r="D12" s="8">
        <v>24</v>
      </c>
      <c r="E12" s="8">
        <v>20</v>
      </c>
      <c r="F12" s="8">
        <v>20</v>
      </c>
      <c r="G12" s="8">
        <f>SUM(B12:F12)</f>
        <v>106</v>
      </c>
    </row>
    <row r="13" spans="1:7" x14ac:dyDescent="0.2">
      <c r="A13" s="8" t="s">
        <v>20</v>
      </c>
      <c r="E13" s="8">
        <v>21</v>
      </c>
      <c r="F13" s="8">
        <v>20.5</v>
      </c>
      <c r="G13" s="8">
        <f>SUM(B13:F13)</f>
        <v>41.5</v>
      </c>
    </row>
    <row r="14" spans="1:7" x14ac:dyDescent="0.2">
      <c r="A14" s="11" t="s">
        <v>21</v>
      </c>
      <c r="B14" s="11">
        <v>12</v>
      </c>
      <c r="C14" s="11">
        <v>8.5</v>
      </c>
      <c r="D14" s="11">
        <v>21</v>
      </c>
      <c r="E14" s="11"/>
      <c r="F14" s="11"/>
      <c r="G14" s="11">
        <f>SUM(B14:F14)</f>
        <v>41.5</v>
      </c>
    </row>
    <row r="15" spans="1:7" ht="15.75" thickBot="1" x14ac:dyDescent="0.25">
      <c r="A15" s="14" t="s">
        <v>19</v>
      </c>
      <c r="B15" s="14">
        <f>B12+B13-B14</f>
        <v>18</v>
      </c>
      <c r="C15" s="14">
        <f>C12+C13-C14</f>
        <v>3.5</v>
      </c>
      <c r="D15" s="14">
        <f>D12+D13-D14</f>
        <v>3</v>
      </c>
      <c r="E15" s="14">
        <f>E12+E13-E14</f>
        <v>41</v>
      </c>
      <c r="F15" s="14">
        <f>F12+F13-F14</f>
        <v>40.5</v>
      </c>
      <c r="G15" s="14">
        <f>SUM(B15:F15)</f>
        <v>106</v>
      </c>
    </row>
    <row r="16" spans="1:7" ht="16.5" thickTop="1" x14ac:dyDescent="0.25">
      <c r="A16" s="18"/>
    </row>
    <row r="17" spans="1:3" x14ac:dyDescent="0.2">
      <c r="A17" s="30" t="s">
        <v>46</v>
      </c>
    </row>
    <row r="18" spans="1:3" x14ac:dyDescent="0.2">
      <c r="A18" s="30" t="s">
        <v>47</v>
      </c>
    </row>
    <row r="19" spans="1:3" x14ac:dyDescent="0.2">
      <c r="A19" s="30" t="s">
        <v>48</v>
      </c>
    </row>
    <row r="20" spans="1:3" x14ac:dyDescent="0.2">
      <c r="A20" s="30" t="s">
        <v>49</v>
      </c>
    </row>
    <row r="21" spans="1:3" x14ac:dyDescent="0.2">
      <c r="A21" s="30" t="s">
        <v>44</v>
      </c>
    </row>
    <row r="22" spans="1:3" x14ac:dyDescent="0.2">
      <c r="A22" s="30" t="s">
        <v>50</v>
      </c>
    </row>
    <row r="23" spans="1:3" x14ac:dyDescent="0.2">
      <c r="A23" s="30" t="s">
        <v>51</v>
      </c>
    </row>
    <row r="24" spans="1:3" x14ac:dyDescent="0.2">
      <c r="A24" s="30"/>
    </row>
    <row r="25" spans="1:3" x14ac:dyDescent="0.2">
      <c r="A25" s="30" t="s">
        <v>52</v>
      </c>
    </row>
    <row r="26" spans="1:3" x14ac:dyDescent="0.2">
      <c r="A26" s="30" t="s">
        <v>54</v>
      </c>
    </row>
    <row r="27" spans="1:3" x14ac:dyDescent="0.2">
      <c r="A27" s="30" t="s">
        <v>55</v>
      </c>
    </row>
    <row r="28" spans="1:3" x14ac:dyDescent="0.2">
      <c r="A28" s="30"/>
    </row>
    <row r="29" spans="1:3" x14ac:dyDescent="0.2">
      <c r="A29" s="8" t="s">
        <v>56</v>
      </c>
      <c r="B29" s="23"/>
      <c r="C29" s="15"/>
    </row>
    <row r="30" spans="1:3" x14ac:dyDescent="0.2">
      <c r="A30" s="8" t="s">
        <v>45</v>
      </c>
      <c r="B30" s="16"/>
      <c r="C30" s="16"/>
    </row>
    <row r="31" spans="1:3" x14ac:dyDescent="0.2">
      <c r="A31" s="8" t="s">
        <v>58</v>
      </c>
      <c r="B31" s="16"/>
      <c r="C31" s="16"/>
    </row>
    <row r="32" spans="1:3" x14ac:dyDescent="0.2">
      <c r="A32" s="8" t="s">
        <v>57</v>
      </c>
      <c r="B32" s="16"/>
      <c r="C32" s="16"/>
    </row>
    <row r="33" spans="2:4" x14ac:dyDescent="0.2">
      <c r="B33" s="16"/>
      <c r="C33" s="16"/>
    </row>
    <row r="34" spans="2:4" x14ac:dyDescent="0.2">
      <c r="B34" s="31" t="s">
        <v>53</v>
      </c>
      <c r="C34" s="32" t="s">
        <v>10</v>
      </c>
    </row>
    <row r="35" spans="2:4" x14ac:dyDescent="0.2">
      <c r="B35" s="16">
        <v>14</v>
      </c>
      <c r="C35" s="16">
        <v>8</v>
      </c>
      <c r="D35"/>
    </row>
    <row r="36" spans="2:4" x14ac:dyDescent="0.2">
      <c r="B36" s="16">
        <v>15</v>
      </c>
      <c r="C36" s="16">
        <v>9</v>
      </c>
      <c r="D36" s="25"/>
    </row>
    <row r="37" spans="2:4" x14ac:dyDescent="0.2">
      <c r="B37" s="16">
        <v>16</v>
      </c>
      <c r="C37" s="16">
        <v>10</v>
      </c>
      <c r="D37"/>
    </row>
    <row r="38" spans="2:4" ht="15.75" x14ac:dyDescent="0.25">
      <c r="B38" s="17">
        <v>17</v>
      </c>
      <c r="C38" s="17">
        <v>10</v>
      </c>
      <c r="D38" s="6"/>
    </row>
    <row r="39" spans="2:4" x14ac:dyDescent="0.2">
      <c r="B39" s="16">
        <v>18</v>
      </c>
      <c r="C39" s="16">
        <v>12</v>
      </c>
      <c r="D39" s="25"/>
    </row>
    <row r="40" spans="2:4" x14ac:dyDescent="0.2">
      <c r="B40" s="16">
        <v>19</v>
      </c>
      <c r="C40" s="16">
        <v>12</v>
      </c>
    </row>
    <row r="41" spans="2:4" x14ac:dyDescent="0.2">
      <c r="B41" s="16">
        <v>20</v>
      </c>
      <c r="C41" s="16">
        <v>12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tabSelected="1" zoomScale="110" zoomScaleNormal="110" workbookViewId="0">
      <selection activeCell="A35" sqref="A35"/>
    </sheetView>
  </sheetViews>
  <sheetFormatPr defaultRowHeight="15" x14ac:dyDescent="0.2"/>
  <cols>
    <col min="1" max="1" width="37.7109375" style="8" customWidth="1"/>
    <col min="2" max="16384" width="9.140625" style="8"/>
  </cols>
  <sheetData>
    <row r="1" spans="1:7" ht="15.75" x14ac:dyDescent="0.25">
      <c r="A1" s="10" t="s">
        <v>8</v>
      </c>
      <c r="B1" s="7" t="s">
        <v>29</v>
      </c>
      <c r="C1" s="7" t="s">
        <v>30</v>
      </c>
      <c r="D1" s="7" t="s">
        <v>31</v>
      </c>
      <c r="E1" s="7" t="s">
        <v>32</v>
      </c>
      <c r="F1" s="7" t="s">
        <v>33</v>
      </c>
      <c r="G1" s="7" t="s">
        <v>22</v>
      </c>
    </row>
    <row r="2" spans="1:7" x14ac:dyDescent="0.2">
      <c r="A2" s="8" t="s">
        <v>1</v>
      </c>
      <c r="B2" s="8">
        <v>10</v>
      </c>
      <c r="C2" s="8">
        <v>8</v>
      </c>
      <c r="D2" s="8">
        <v>8</v>
      </c>
      <c r="E2" s="8">
        <v>13</v>
      </c>
      <c r="F2" s="8">
        <v>13</v>
      </c>
      <c r="G2" s="8">
        <f>SUM(B2:F2)</f>
        <v>52</v>
      </c>
    </row>
    <row r="3" spans="1:7" x14ac:dyDescent="0.2">
      <c r="A3" s="11" t="s">
        <v>2</v>
      </c>
      <c r="B3" s="11">
        <v>3</v>
      </c>
      <c r="C3" s="11">
        <v>3</v>
      </c>
      <c r="D3" s="11">
        <v>3</v>
      </c>
      <c r="E3" s="11">
        <v>9</v>
      </c>
      <c r="F3" s="11">
        <v>9</v>
      </c>
      <c r="G3" s="11">
        <f>SUM(B3:F3)</f>
        <v>27</v>
      </c>
    </row>
    <row r="4" spans="1:7" x14ac:dyDescent="0.2">
      <c r="A4" s="8" t="s">
        <v>3</v>
      </c>
      <c r="B4" s="8">
        <f>B2-B3</f>
        <v>7</v>
      </c>
      <c r="C4" s="8">
        <f>C2-C3</f>
        <v>5</v>
      </c>
      <c r="D4" s="8">
        <f>D2-D3</f>
        <v>5</v>
      </c>
      <c r="E4" s="8">
        <f>E2-E3</f>
        <v>4</v>
      </c>
      <c r="F4" s="8">
        <f>F2-F3</f>
        <v>4</v>
      </c>
      <c r="G4" s="8">
        <f>SUM(B4:F4)</f>
        <v>25</v>
      </c>
    </row>
    <row r="5" spans="1:7" ht="15.75" x14ac:dyDescent="0.25">
      <c r="A5" s="12" t="s">
        <v>4</v>
      </c>
      <c r="B5" s="29">
        <v>21</v>
      </c>
      <c r="C5" s="29">
        <v>20</v>
      </c>
      <c r="D5" s="29">
        <v>20</v>
      </c>
      <c r="E5" s="29">
        <v>8</v>
      </c>
      <c r="F5" s="29">
        <v>8</v>
      </c>
      <c r="G5" s="11"/>
    </row>
    <row r="6" spans="1:7" x14ac:dyDescent="0.2">
      <c r="A6" s="8" t="s">
        <v>0</v>
      </c>
      <c r="B6" s="8">
        <v>6</v>
      </c>
      <c r="C6" s="8">
        <v>6</v>
      </c>
      <c r="D6" s="8">
        <v>6</v>
      </c>
      <c r="E6" s="8">
        <v>4</v>
      </c>
      <c r="F6" s="8">
        <v>5</v>
      </c>
      <c r="G6" s="8">
        <f>SUM(B6:F6)</f>
        <v>27</v>
      </c>
    </row>
    <row r="7" spans="1:7" x14ac:dyDescent="0.2">
      <c r="A7" s="8" t="s">
        <v>6</v>
      </c>
      <c r="B7" s="8">
        <f>B2-B6</f>
        <v>4</v>
      </c>
      <c r="C7" s="8">
        <f>C2-C6</f>
        <v>2</v>
      </c>
      <c r="D7" s="8">
        <f>D2-D6</f>
        <v>2</v>
      </c>
      <c r="E7" s="8">
        <f>E2-E6</f>
        <v>9</v>
      </c>
      <c r="F7" s="8">
        <f>F2-F6</f>
        <v>8</v>
      </c>
      <c r="G7" s="8">
        <f>SUM(B7:F7)</f>
        <v>25</v>
      </c>
    </row>
    <row r="8" spans="1:7" ht="16.5" thickBot="1" x14ac:dyDescent="0.3">
      <c r="A8" s="13" t="s">
        <v>5</v>
      </c>
      <c r="B8" s="22">
        <v>12</v>
      </c>
      <c r="C8" s="22">
        <v>8</v>
      </c>
      <c r="D8" s="22">
        <v>8</v>
      </c>
      <c r="E8" s="22">
        <v>18</v>
      </c>
      <c r="F8" s="22">
        <v>16</v>
      </c>
      <c r="G8" s="9"/>
    </row>
    <row r="9" spans="1:7" ht="16.5" thickTop="1" x14ac:dyDescent="0.25">
      <c r="A9" s="18"/>
    </row>
    <row r="10" spans="1:7" ht="15.75" x14ac:dyDescent="0.25">
      <c r="A10" s="10" t="s">
        <v>16</v>
      </c>
      <c r="B10" s="7" t="s">
        <v>29</v>
      </c>
      <c r="C10" s="7" t="s">
        <v>30</v>
      </c>
      <c r="D10" s="7" t="s">
        <v>31</v>
      </c>
      <c r="E10" s="7" t="s">
        <v>32</v>
      </c>
      <c r="F10" s="7" t="s">
        <v>33</v>
      </c>
      <c r="G10" s="7" t="s">
        <v>22</v>
      </c>
    </row>
    <row r="11" spans="1:7" x14ac:dyDescent="0.2">
      <c r="A11" s="11" t="s">
        <v>17</v>
      </c>
      <c r="B11" s="27">
        <v>84</v>
      </c>
      <c r="C11" s="27">
        <v>60</v>
      </c>
      <c r="D11" s="27">
        <v>60</v>
      </c>
      <c r="E11" s="27">
        <v>60</v>
      </c>
      <c r="F11" s="27">
        <v>20</v>
      </c>
      <c r="G11" s="27">
        <f>SUM(B11:F11)</f>
        <v>284</v>
      </c>
    </row>
    <row r="12" spans="1:7" x14ac:dyDescent="0.2">
      <c r="A12" s="8" t="s">
        <v>18</v>
      </c>
      <c r="B12" s="8">
        <v>30</v>
      </c>
      <c r="C12" s="8">
        <v>12</v>
      </c>
      <c r="D12" s="8">
        <v>12</v>
      </c>
      <c r="E12" s="8">
        <v>90</v>
      </c>
      <c r="F12" s="8">
        <v>72</v>
      </c>
      <c r="G12" s="8">
        <f>SUM(B12:F12)</f>
        <v>216</v>
      </c>
    </row>
    <row r="13" spans="1:7" x14ac:dyDescent="0.2">
      <c r="A13" s="8" t="s">
        <v>20</v>
      </c>
      <c r="B13" s="8">
        <v>50.75</v>
      </c>
      <c r="C13" s="8">
        <f>16+16+18</f>
        <v>50</v>
      </c>
      <c r="D13" s="8">
        <v>47.5</v>
      </c>
      <c r="G13" s="8">
        <f>SUM(B13:F13)</f>
        <v>148.25</v>
      </c>
    </row>
    <row r="14" spans="1:7" x14ac:dyDescent="0.2">
      <c r="A14" s="11" t="s">
        <v>21</v>
      </c>
      <c r="B14" s="11"/>
      <c r="C14" s="11"/>
      <c r="D14" s="11"/>
      <c r="E14" s="11">
        <v>87.75</v>
      </c>
      <c r="F14" s="11">
        <v>62.5</v>
      </c>
      <c r="G14" s="11">
        <f>SUM(B14:F14)</f>
        <v>150.25</v>
      </c>
    </row>
    <row r="15" spans="1:7" ht="15.75" thickBot="1" x14ac:dyDescent="0.25">
      <c r="A15" s="14" t="s">
        <v>19</v>
      </c>
      <c r="B15" s="14">
        <f>B12+B13-B14</f>
        <v>80.75</v>
      </c>
      <c r="C15" s="14">
        <f>C12+C13-C14</f>
        <v>62</v>
      </c>
      <c r="D15" s="14">
        <f>D12+D13-D14</f>
        <v>59.5</v>
      </c>
      <c r="E15" s="14">
        <f>E12+E13-E14</f>
        <v>2.25</v>
      </c>
      <c r="F15" s="14">
        <f>F12+F13-F14</f>
        <v>9.5</v>
      </c>
      <c r="G15" s="14">
        <f>SUM(B15:F15)</f>
        <v>214</v>
      </c>
    </row>
    <row r="16" spans="1:7" ht="15.75" thickTop="1" x14ac:dyDescent="0.2"/>
    <row r="17" spans="1:4" x14ac:dyDescent="0.2">
      <c r="A17" s="30" t="s">
        <v>59</v>
      </c>
      <c r="B17" s="30"/>
      <c r="C17" s="30"/>
      <c r="D17" s="30"/>
    </row>
    <row r="18" spans="1:4" x14ac:dyDescent="0.2">
      <c r="A18" s="30" t="s">
        <v>60</v>
      </c>
      <c r="B18" s="30"/>
      <c r="C18" s="30"/>
      <c r="D18" s="30"/>
    </row>
    <row r="19" spans="1:4" x14ac:dyDescent="0.2">
      <c r="A19" s="30" t="s">
        <v>61</v>
      </c>
      <c r="B19" s="30"/>
      <c r="C19" s="30"/>
      <c r="D19" s="30"/>
    </row>
    <row r="20" spans="1:4" x14ac:dyDescent="0.2">
      <c r="A20" s="30" t="s">
        <v>62</v>
      </c>
      <c r="B20" s="30"/>
      <c r="C20" s="30"/>
      <c r="D20" s="30"/>
    </row>
    <row r="21" spans="1:4" x14ac:dyDescent="0.2">
      <c r="A21" s="30"/>
      <c r="B21" s="30"/>
      <c r="C21" s="30"/>
      <c r="D21" s="30"/>
    </row>
    <row r="22" spans="1:4" x14ac:dyDescent="0.2">
      <c r="A22" s="30" t="s">
        <v>63</v>
      </c>
      <c r="B22" s="30"/>
      <c r="C22" s="30"/>
      <c r="D22" s="30"/>
    </row>
    <row r="23" spans="1:4" x14ac:dyDescent="0.2">
      <c r="A23" s="30" t="s">
        <v>64</v>
      </c>
      <c r="B23" s="30"/>
      <c r="C23" s="30"/>
      <c r="D23" s="30"/>
    </row>
    <row r="24" spans="1:4" x14ac:dyDescent="0.2">
      <c r="A24" s="30" t="s">
        <v>65</v>
      </c>
      <c r="B24" s="30"/>
      <c r="C24" s="30"/>
      <c r="D24" s="30"/>
    </row>
    <row r="25" spans="1:4" x14ac:dyDescent="0.2">
      <c r="A25" s="30"/>
      <c r="B25" s="31" t="s">
        <v>53</v>
      </c>
      <c r="C25" s="32" t="s">
        <v>10</v>
      </c>
      <c r="D25" s="30"/>
    </row>
    <row r="26" spans="1:4" x14ac:dyDescent="0.2">
      <c r="A26" s="30"/>
      <c r="B26" s="16">
        <v>21</v>
      </c>
      <c r="C26" s="16">
        <v>12</v>
      </c>
      <c r="D26" s="30"/>
    </row>
    <row r="27" spans="1:4" x14ac:dyDescent="0.2">
      <c r="A27" s="30"/>
      <c r="B27" s="16">
        <v>22</v>
      </c>
      <c r="C27" s="16">
        <v>12</v>
      </c>
      <c r="D27" s="30"/>
    </row>
    <row r="28" spans="1:4" x14ac:dyDescent="0.2">
      <c r="A28" s="30"/>
      <c r="B28" s="16">
        <v>23</v>
      </c>
      <c r="C28" s="16">
        <v>14</v>
      </c>
      <c r="D28" s="30"/>
    </row>
    <row r="29" spans="1:4" x14ac:dyDescent="0.2">
      <c r="A29" s="30"/>
      <c r="B29" s="16">
        <v>24</v>
      </c>
      <c r="C29" s="16">
        <v>14</v>
      </c>
      <c r="D29" s="30"/>
    </row>
    <row r="30" spans="1:4" ht="15.75" x14ac:dyDescent="0.25">
      <c r="A30" s="30"/>
      <c r="B30" s="35">
        <v>25</v>
      </c>
      <c r="C30" s="35">
        <v>15</v>
      </c>
      <c r="D30" s="30"/>
    </row>
    <row r="31" spans="1:4" ht="15.75" x14ac:dyDescent="0.25">
      <c r="A31" s="30" t="s">
        <v>66</v>
      </c>
      <c r="B31" s="35"/>
      <c r="C31" s="35"/>
      <c r="D31" s="30"/>
    </row>
    <row r="32" spans="1:4" x14ac:dyDescent="0.2">
      <c r="A32" s="30" t="s">
        <v>67</v>
      </c>
      <c r="B32" s="30"/>
      <c r="C32" s="30"/>
      <c r="D32" s="30"/>
    </row>
    <row r="33" spans="1:4" x14ac:dyDescent="0.2">
      <c r="A33" s="30" t="s">
        <v>68</v>
      </c>
      <c r="B33" s="30"/>
      <c r="C33" s="30"/>
      <c r="D33" s="30"/>
    </row>
    <row r="34" spans="1:4" x14ac:dyDescent="0.2">
      <c r="A34" s="30" t="s">
        <v>69</v>
      </c>
      <c r="B34" s="30"/>
      <c r="C34" s="30"/>
      <c r="D34" s="30"/>
    </row>
    <row r="35" spans="1:4" x14ac:dyDescent="0.2">
      <c r="A35" s="30"/>
      <c r="B35" s="30"/>
      <c r="C35" s="30"/>
      <c r="D35" s="30"/>
    </row>
    <row r="36" spans="1:4" x14ac:dyDescent="0.2">
      <c r="A36" s="30"/>
      <c r="B36" s="30"/>
      <c r="C36" s="30"/>
      <c r="D36" s="30"/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2"/>
  <sheetViews>
    <sheetView zoomScale="120" zoomScaleNormal="120" workbookViewId="0">
      <selection activeCell="E5" sqref="E5"/>
    </sheetView>
  </sheetViews>
  <sheetFormatPr defaultRowHeight="12.75" x14ac:dyDescent="0.2"/>
  <cols>
    <col min="1" max="1" width="17.7109375" customWidth="1"/>
    <col min="2" max="2" width="5.7109375" customWidth="1"/>
    <col min="3" max="3" width="2.7109375" customWidth="1"/>
    <col min="4" max="4" width="17.7109375" customWidth="1"/>
    <col min="5" max="5" width="5.7109375" customWidth="1"/>
    <col min="6" max="6" width="2.7109375" customWidth="1"/>
    <col min="7" max="7" width="17.7109375" customWidth="1"/>
    <col min="8" max="8" width="5.7109375" customWidth="1"/>
    <col min="9" max="9" width="2.7109375" customWidth="1"/>
    <col min="10" max="10" width="17.7109375" customWidth="1"/>
    <col min="11" max="11" width="5.7109375" customWidth="1"/>
  </cols>
  <sheetData>
    <row r="1" spans="1:21" x14ac:dyDescent="0.2">
      <c r="A1" s="2" t="s">
        <v>29</v>
      </c>
      <c r="B1" s="1"/>
      <c r="D1" s="2" t="s">
        <v>34</v>
      </c>
      <c r="E1" s="1"/>
      <c r="G1" s="2" t="s">
        <v>35</v>
      </c>
      <c r="H1" s="1"/>
      <c r="J1" s="2" t="s">
        <v>11</v>
      </c>
      <c r="K1" s="1"/>
      <c r="N1" s="2" t="s">
        <v>29</v>
      </c>
      <c r="O1" s="1"/>
      <c r="Q1" s="2" t="s">
        <v>34</v>
      </c>
      <c r="R1" s="1"/>
      <c r="T1" s="2" t="s">
        <v>35</v>
      </c>
      <c r="U1" s="1"/>
    </row>
    <row r="2" spans="1:21" ht="13.5" thickBot="1" x14ac:dyDescent="0.25">
      <c r="A2" s="3" t="s">
        <v>9</v>
      </c>
      <c r="B2" s="3" t="s">
        <v>10</v>
      </c>
      <c r="D2" s="3" t="s">
        <v>9</v>
      </c>
      <c r="E2" s="3" t="s">
        <v>10</v>
      </c>
      <c r="G2" s="3" t="s">
        <v>9</v>
      </c>
      <c r="H2" s="3" t="s">
        <v>10</v>
      </c>
      <c r="J2" s="3" t="s">
        <v>9</v>
      </c>
      <c r="K2" s="3" t="s">
        <v>10</v>
      </c>
      <c r="L2" s="3" t="s">
        <v>14</v>
      </c>
      <c r="N2" s="3" t="s">
        <v>9</v>
      </c>
      <c r="O2" s="3" t="s">
        <v>14</v>
      </c>
      <c r="Q2" s="3" t="s">
        <v>9</v>
      </c>
      <c r="R2" s="3" t="s">
        <v>14</v>
      </c>
      <c r="T2" s="3" t="s">
        <v>9</v>
      </c>
      <c r="U2" s="3" t="s">
        <v>14</v>
      </c>
    </row>
    <row r="3" spans="1:21" ht="13.5" thickTop="1" x14ac:dyDescent="0.2">
      <c r="A3" s="4">
        <v>1</v>
      </c>
      <c r="B3" s="4">
        <v>3</v>
      </c>
      <c r="C3" s="4"/>
      <c r="D3" s="4">
        <v>1</v>
      </c>
      <c r="E3" s="4">
        <v>4</v>
      </c>
      <c r="F3" s="4"/>
      <c r="G3" s="4">
        <v>1</v>
      </c>
      <c r="H3" s="4">
        <v>2</v>
      </c>
      <c r="J3" s="4">
        <v>1</v>
      </c>
      <c r="K3" s="4">
        <v>2</v>
      </c>
      <c r="L3">
        <f>K3</f>
        <v>2</v>
      </c>
      <c r="N3" s="4">
        <v>1</v>
      </c>
      <c r="O3" s="4">
        <f>B3</f>
        <v>3</v>
      </c>
      <c r="P3" s="4"/>
      <c r="Q3" s="4">
        <v>1</v>
      </c>
      <c r="R3" s="4">
        <f>E3</f>
        <v>4</v>
      </c>
      <c r="S3" s="4"/>
      <c r="T3" s="4">
        <v>1</v>
      </c>
      <c r="U3" s="4">
        <f>H3</f>
        <v>2</v>
      </c>
    </row>
    <row r="4" spans="1:21" x14ac:dyDescent="0.2">
      <c r="A4" s="4">
        <v>2</v>
      </c>
      <c r="B4" s="4">
        <v>6</v>
      </c>
      <c r="C4" s="4"/>
      <c r="D4" s="4">
        <v>2</v>
      </c>
      <c r="E4" s="4">
        <v>8</v>
      </c>
      <c r="F4" s="4"/>
      <c r="G4" s="4">
        <v>2</v>
      </c>
      <c r="H4" s="4">
        <v>4</v>
      </c>
      <c r="J4" s="4">
        <v>2</v>
      </c>
      <c r="K4" s="4">
        <v>2</v>
      </c>
      <c r="L4">
        <f>L3+K4</f>
        <v>4</v>
      </c>
      <c r="N4" s="4">
        <v>2</v>
      </c>
      <c r="O4" s="4">
        <f t="shared" ref="O4:O12" si="0">B4+O3</f>
        <v>9</v>
      </c>
      <c r="P4" s="4"/>
      <c r="Q4" s="4">
        <v>2</v>
      </c>
      <c r="R4" s="4">
        <f t="shared" ref="R4:R10" si="1">E4+R3</f>
        <v>12</v>
      </c>
      <c r="S4" s="4"/>
      <c r="T4" s="4">
        <v>2</v>
      </c>
      <c r="U4" s="4">
        <f t="shared" ref="U4:U15" si="2">H4+U3</f>
        <v>6</v>
      </c>
    </row>
    <row r="5" spans="1:21" x14ac:dyDescent="0.2">
      <c r="A5" s="4">
        <v>3</v>
      </c>
      <c r="B5" s="4">
        <v>9</v>
      </c>
      <c r="C5" s="4"/>
      <c r="D5" s="4">
        <v>3</v>
      </c>
      <c r="E5" s="4">
        <v>12</v>
      </c>
      <c r="F5" s="4"/>
      <c r="G5" s="4">
        <v>3</v>
      </c>
      <c r="H5" s="4">
        <v>6</v>
      </c>
      <c r="J5" s="4">
        <v>3</v>
      </c>
      <c r="K5" s="4">
        <v>3</v>
      </c>
      <c r="L5">
        <f t="shared" ref="L5:L54" si="3">L4+K5</f>
        <v>7</v>
      </c>
      <c r="N5" s="4">
        <v>3</v>
      </c>
      <c r="O5" s="4">
        <f t="shared" si="0"/>
        <v>18</v>
      </c>
      <c r="P5" s="4"/>
      <c r="Q5" s="4">
        <v>3</v>
      </c>
      <c r="R5" s="4">
        <f t="shared" si="1"/>
        <v>24</v>
      </c>
      <c r="S5" s="4"/>
      <c r="T5" s="4">
        <v>3</v>
      </c>
      <c r="U5" s="4">
        <f t="shared" si="2"/>
        <v>12</v>
      </c>
    </row>
    <row r="6" spans="1:21" x14ac:dyDescent="0.2">
      <c r="A6" s="4">
        <v>4</v>
      </c>
      <c r="B6" s="4">
        <v>12</v>
      </c>
      <c r="C6" s="4"/>
      <c r="D6" s="4">
        <v>4</v>
      </c>
      <c r="E6" s="4">
        <v>16</v>
      </c>
      <c r="F6" s="4"/>
      <c r="G6" s="4">
        <v>4</v>
      </c>
      <c r="H6" s="4">
        <v>8</v>
      </c>
      <c r="J6" s="4">
        <v>4</v>
      </c>
      <c r="K6" s="4">
        <v>4</v>
      </c>
      <c r="L6">
        <f t="shared" si="3"/>
        <v>11</v>
      </c>
      <c r="N6" s="4">
        <v>4</v>
      </c>
      <c r="O6" s="4">
        <f t="shared" si="0"/>
        <v>30</v>
      </c>
      <c r="P6" s="4"/>
      <c r="Q6" s="4">
        <v>4</v>
      </c>
      <c r="R6" s="4">
        <f t="shared" si="1"/>
        <v>40</v>
      </c>
      <c r="S6" s="4"/>
      <c r="T6" s="4">
        <v>4</v>
      </c>
      <c r="U6" s="4">
        <f t="shared" si="2"/>
        <v>20</v>
      </c>
    </row>
    <row r="7" spans="1:21" x14ac:dyDescent="0.2">
      <c r="A7" s="4">
        <v>5</v>
      </c>
      <c r="B7" s="4">
        <v>15</v>
      </c>
      <c r="C7" s="4"/>
      <c r="D7" s="4">
        <v>5</v>
      </c>
      <c r="E7" s="4">
        <v>20</v>
      </c>
      <c r="F7" s="4"/>
      <c r="G7" s="4">
        <v>5</v>
      </c>
      <c r="H7" s="4">
        <v>10</v>
      </c>
      <c r="J7" s="4">
        <v>5</v>
      </c>
      <c r="K7" s="4">
        <v>4</v>
      </c>
      <c r="L7">
        <f t="shared" si="3"/>
        <v>15</v>
      </c>
      <c r="N7" s="4">
        <v>5</v>
      </c>
      <c r="O7" s="4">
        <f t="shared" si="0"/>
        <v>45</v>
      </c>
      <c r="P7" s="4"/>
      <c r="Q7" s="4">
        <v>5</v>
      </c>
      <c r="R7" s="4">
        <f t="shared" si="1"/>
        <v>60</v>
      </c>
      <c r="S7" s="4"/>
      <c r="T7" s="4">
        <v>5</v>
      </c>
      <c r="U7" s="4">
        <f t="shared" si="2"/>
        <v>30</v>
      </c>
    </row>
    <row r="8" spans="1:21" x14ac:dyDescent="0.2">
      <c r="A8" s="4">
        <v>6</v>
      </c>
      <c r="B8" s="4">
        <v>18</v>
      </c>
      <c r="C8" s="4"/>
      <c r="D8" s="4">
        <v>6</v>
      </c>
      <c r="E8" s="4">
        <v>24</v>
      </c>
      <c r="F8" s="4"/>
      <c r="G8" s="4">
        <v>6</v>
      </c>
      <c r="H8" s="4">
        <v>12</v>
      </c>
      <c r="J8" s="4">
        <v>6</v>
      </c>
      <c r="K8" s="4">
        <v>4</v>
      </c>
      <c r="L8">
        <f t="shared" si="3"/>
        <v>19</v>
      </c>
      <c r="N8" s="4">
        <v>6</v>
      </c>
      <c r="O8" s="4">
        <f t="shared" si="0"/>
        <v>63</v>
      </c>
      <c r="P8" s="4"/>
      <c r="Q8" s="4">
        <v>6</v>
      </c>
      <c r="R8" s="4">
        <f t="shared" si="1"/>
        <v>84</v>
      </c>
      <c r="S8" s="4"/>
      <c r="T8" s="4">
        <v>6</v>
      </c>
      <c r="U8" s="4">
        <f t="shared" si="2"/>
        <v>42</v>
      </c>
    </row>
    <row r="9" spans="1:21" x14ac:dyDescent="0.2">
      <c r="A9" s="4">
        <v>7</v>
      </c>
      <c r="B9" s="4">
        <v>21</v>
      </c>
      <c r="C9" s="4"/>
      <c r="D9" s="4">
        <v>7</v>
      </c>
      <c r="E9" s="4">
        <v>28</v>
      </c>
      <c r="F9" s="4"/>
      <c r="G9" s="4">
        <v>7</v>
      </c>
      <c r="H9" s="4">
        <v>14</v>
      </c>
      <c r="J9" s="4">
        <v>7</v>
      </c>
      <c r="K9" s="4">
        <v>4</v>
      </c>
      <c r="L9">
        <f t="shared" si="3"/>
        <v>23</v>
      </c>
      <c r="N9" s="4">
        <v>7</v>
      </c>
      <c r="O9" s="4">
        <f t="shared" si="0"/>
        <v>84</v>
      </c>
      <c r="P9" s="4"/>
      <c r="Q9" s="4">
        <v>7</v>
      </c>
      <c r="R9" s="4">
        <f t="shared" si="1"/>
        <v>112</v>
      </c>
      <c r="S9" s="4"/>
      <c r="T9" s="4">
        <v>7</v>
      </c>
      <c r="U9" s="4">
        <f t="shared" si="2"/>
        <v>56</v>
      </c>
    </row>
    <row r="10" spans="1:21" x14ac:dyDescent="0.2">
      <c r="A10" s="4">
        <v>8</v>
      </c>
      <c r="B10" s="4">
        <v>24</v>
      </c>
      <c r="C10" s="4"/>
      <c r="D10" s="4">
        <v>8</v>
      </c>
      <c r="E10" s="4">
        <v>32</v>
      </c>
      <c r="F10" s="4"/>
      <c r="G10" s="4">
        <v>8</v>
      </c>
      <c r="H10" s="4">
        <v>16</v>
      </c>
      <c r="J10" s="4">
        <v>8</v>
      </c>
      <c r="K10" s="4">
        <v>6</v>
      </c>
      <c r="L10">
        <f t="shared" si="3"/>
        <v>29</v>
      </c>
      <c r="N10" s="4">
        <v>8</v>
      </c>
      <c r="O10" s="4">
        <f t="shared" si="0"/>
        <v>108</v>
      </c>
      <c r="P10" s="4"/>
      <c r="Q10" s="4">
        <v>8</v>
      </c>
      <c r="R10" s="4">
        <f t="shared" si="1"/>
        <v>144</v>
      </c>
      <c r="S10" s="4"/>
      <c r="T10" s="4">
        <v>8</v>
      </c>
      <c r="U10" s="4">
        <f t="shared" si="2"/>
        <v>72</v>
      </c>
    </row>
    <row r="11" spans="1:21" x14ac:dyDescent="0.2">
      <c r="A11" s="4">
        <v>9</v>
      </c>
      <c r="B11" s="4">
        <v>27</v>
      </c>
      <c r="C11" s="4"/>
      <c r="D11" s="4"/>
      <c r="E11" s="4"/>
      <c r="F11" s="4"/>
      <c r="G11" s="4">
        <v>9</v>
      </c>
      <c r="H11" s="4">
        <v>18</v>
      </c>
      <c r="J11" s="4">
        <v>9</v>
      </c>
      <c r="K11" s="4">
        <v>6</v>
      </c>
      <c r="L11">
        <f t="shared" si="3"/>
        <v>35</v>
      </c>
      <c r="N11" s="4">
        <v>9</v>
      </c>
      <c r="O11" s="4">
        <f t="shared" si="0"/>
        <v>135</v>
      </c>
      <c r="P11" s="4"/>
      <c r="Q11" s="4"/>
      <c r="R11" s="4"/>
      <c r="S11" s="4"/>
      <c r="T11" s="4">
        <v>9</v>
      </c>
      <c r="U11" s="4">
        <f t="shared" si="2"/>
        <v>90</v>
      </c>
    </row>
    <row r="12" spans="1:21" x14ac:dyDescent="0.2">
      <c r="A12" s="4">
        <v>10</v>
      </c>
      <c r="B12" s="4">
        <v>30</v>
      </c>
      <c r="C12" s="4"/>
      <c r="D12" s="4"/>
      <c r="E12" s="4"/>
      <c r="F12" s="4"/>
      <c r="G12" s="4">
        <v>10</v>
      </c>
      <c r="H12" s="4">
        <v>20</v>
      </c>
      <c r="J12" s="4">
        <v>10</v>
      </c>
      <c r="K12" s="4">
        <v>6</v>
      </c>
      <c r="L12">
        <f t="shared" si="3"/>
        <v>41</v>
      </c>
      <c r="N12" s="4">
        <v>10</v>
      </c>
      <c r="O12" s="4">
        <f t="shared" si="0"/>
        <v>165</v>
      </c>
      <c r="P12" s="4"/>
      <c r="Q12" s="4"/>
      <c r="R12" s="4"/>
      <c r="S12" s="4"/>
      <c r="T12" s="4">
        <v>10</v>
      </c>
      <c r="U12" s="4">
        <f t="shared" si="2"/>
        <v>110</v>
      </c>
    </row>
    <row r="13" spans="1:21" x14ac:dyDescent="0.2">
      <c r="A13" s="4"/>
      <c r="B13" s="4"/>
      <c r="C13" s="4"/>
      <c r="D13" s="4"/>
      <c r="E13" s="4"/>
      <c r="F13" s="4"/>
      <c r="G13" s="4">
        <v>11</v>
      </c>
      <c r="H13" s="4">
        <v>22</v>
      </c>
      <c r="J13" s="4">
        <v>11</v>
      </c>
      <c r="K13" s="4">
        <v>8</v>
      </c>
      <c r="L13">
        <f t="shared" si="3"/>
        <v>49</v>
      </c>
      <c r="N13" s="4"/>
      <c r="O13" s="4"/>
      <c r="P13" s="4"/>
      <c r="Q13" s="4"/>
      <c r="R13" s="4"/>
      <c r="S13" s="4"/>
      <c r="T13" s="4">
        <v>11</v>
      </c>
      <c r="U13" s="4">
        <f t="shared" si="2"/>
        <v>132</v>
      </c>
    </row>
    <row r="14" spans="1:21" x14ac:dyDescent="0.2">
      <c r="A14" s="4"/>
      <c r="B14" s="4"/>
      <c r="C14" s="4"/>
      <c r="D14" s="4"/>
      <c r="E14" s="4"/>
      <c r="F14" s="4"/>
      <c r="G14" s="4">
        <v>12</v>
      </c>
      <c r="H14" s="4">
        <v>24</v>
      </c>
      <c r="J14" s="24">
        <v>12</v>
      </c>
      <c r="K14" s="24">
        <v>8</v>
      </c>
      <c r="L14" s="25">
        <f t="shared" si="3"/>
        <v>57</v>
      </c>
      <c r="N14" s="4"/>
      <c r="O14" s="4"/>
      <c r="P14" s="4"/>
      <c r="Q14" s="4"/>
      <c r="R14" s="4"/>
      <c r="S14" s="4"/>
      <c r="T14" s="4">
        <v>12</v>
      </c>
      <c r="U14" s="4">
        <f t="shared" si="2"/>
        <v>156</v>
      </c>
    </row>
    <row r="15" spans="1:21" x14ac:dyDescent="0.2">
      <c r="A15" s="4"/>
      <c r="B15" s="4"/>
      <c r="C15" s="4"/>
      <c r="D15" s="4"/>
      <c r="E15" s="4"/>
      <c r="F15" s="4"/>
      <c r="G15" s="4">
        <v>13</v>
      </c>
      <c r="H15" s="4">
        <v>26</v>
      </c>
      <c r="J15" s="4">
        <v>13</v>
      </c>
      <c r="K15" s="4">
        <v>8</v>
      </c>
      <c r="L15">
        <f t="shared" si="3"/>
        <v>65</v>
      </c>
      <c r="N15" s="4"/>
      <c r="O15" s="4"/>
      <c r="P15" s="4"/>
      <c r="Q15" s="4"/>
      <c r="R15" s="4"/>
      <c r="S15" s="4"/>
      <c r="T15" s="4">
        <v>13</v>
      </c>
      <c r="U15" s="4">
        <f t="shared" si="2"/>
        <v>182</v>
      </c>
    </row>
    <row r="16" spans="1:21" x14ac:dyDescent="0.2">
      <c r="J16" s="4">
        <v>14</v>
      </c>
      <c r="K16" s="4">
        <v>8</v>
      </c>
      <c r="L16">
        <f t="shared" si="3"/>
        <v>73</v>
      </c>
    </row>
    <row r="17" spans="1:12" x14ac:dyDescent="0.2">
      <c r="J17" s="24">
        <v>15</v>
      </c>
      <c r="K17" s="4">
        <v>9</v>
      </c>
      <c r="L17" s="25">
        <f t="shared" si="3"/>
        <v>82</v>
      </c>
    </row>
    <row r="18" spans="1:12" x14ac:dyDescent="0.2">
      <c r="J18" s="4">
        <v>16</v>
      </c>
      <c r="K18" s="4">
        <v>10</v>
      </c>
      <c r="L18">
        <f t="shared" si="3"/>
        <v>92</v>
      </c>
    </row>
    <row r="19" spans="1:12" x14ac:dyDescent="0.2">
      <c r="J19" s="5">
        <v>17</v>
      </c>
      <c r="K19" s="5">
        <v>10</v>
      </c>
      <c r="L19" s="6">
        <f t="shared" si="3"/>
        <v>102</v>
      </c>
    </row>
    <row r="20" spans="1:12" x14ac:dyDescent="0.2">
      <c r="A20" t="s">
        <v>12</v>
      </c>
      <c r="J20" s="24">
        <v>18</v>
      </c>
      <c r="K20" s="4">
        <v>12</v>
      </c>
      <c r="L20" s="25">
        <f t="shared" si="3"/>
        <v>114</v>
      </c>
    </row>
    <row r="21" spans="1:12" x14ac:dyDescent="0.2">
      <c r="A21" s="25" t="s">
        <v>36</v>
      </c>
      <c r="J21" s="4">
        <v>19</v>
      </c>
      <c r="K21" s="4">
        <v>12</v>
      </c>
      <c r="L21">
        <f t="shared" si="3"/>
        <v>126</v>
      </c>
    </row>
    <row r="22" spans="1:12" x14ac:dyDescent="0.2">
      <c r="A22" s="25" t="s">
        <v>37</v>
      </c>
      <c r="J22" s="4">
        <v>20</v>
      </c>
      <c r="K22" s="4">
        <v>12</v>
      </c>
      <c r="L22">
        <f t="shared" si="3"/>
        <v>138</v>
      </c>
    </row>
    <row r="23" spans="1:12" x14ac:dyDescent="0.2">
      <c r="A23" t="s">
        <v>13</v>
      </c>
      <c r="J23" s="4">
        <v>21</v>
      </c>
      <c r="K23" s="4">
        <v>12</v>
      </c>
      <c r="L23">
        <f t="shared" si="3"/>
        <v>150</v>
      </c>
    </row>
    <row r="24" spans="1:12" x14ac:dyDescent="0.2">
      <c r="J24" s="4">
        <v>22</v>
      </c>
      <c r="K24" s="4">
        <v>12</v>
      </c>
      <c r="L24">
        <f t="shared" si="3"/>
        <v>162</v>
      </c>
    </row>
    <row r="25" spans="1:12" x14ac:dyDescent="0.2">
      <c r="A25" t="s">
        <v>15</v>
      </c>
      <c r="J25" s="4">
        <v>23</v>
      </c>
      <c r="K25" s="4">
        <v>14</v>
      </c>
      <c r="L25">
        <f t="shared" si="3"/>
        <v>176</v>
      </c>
    </row>
    <row r="26" spans="1:12" x14ac:dyDescent="0.2">
      <c r="A26" t="s">
        <v>27</v>
      </c>
      <c r="J26" s="4">
        <v>24</v>
      </c>
      <c r="K26" s="4">
        <v>14</v>
      </c>
      <c r="L26">
        <f t="shared" si="3"/>
        <v>190</v>
      </c>
    </row>
    <row r="27" spans="1:12" x14ac:dyDescent="0.2">
      <c r="A27" t="s">
        <v>28</v>
      </c>
      <c r="J27" s="33">
        <v>25</v>
      </c>
      <c r="K27" s="33">
        <v>15</v>
      </c>
      <c r="L27" s="34">
        <f t="shared" si="3"/>
        <v>205</v>
      </c>
    </row>
    <row r="28" spans="1:12" x14ac:dyDescent="0.2">
      <c r="J28" s="24">
        <v>26</v>
      </c>
      <c r="K28" s="24">
        <v>16</v>
      </c>
      <c r="L28" s="25">
        <f t="shared" si="3"/>
        <v>221</v>
      </c>
    </row>
    <row r="29" spans="1:12" x14ac:dyDescent="0.2">
      <c r="J29" s="24">
        <v>27</v>
      </c>
      <c r="K29" s="24">
        <v>16</v>
      </c>
      <c r="L29" s="25">
        <f t="shared" si="3"/>
        <v>237</v>
      </c>
    </row>
    <row r="30" spans="1:12" x14ac:dyDescent="0.2">
      <c r="J30" s="4">
        <v>28</v>
      </c>
      <c r="K30" s="4">
        <v>16</v>
      </c>
      <c r="L30">
        <f t="shared" si="3"/>
        <v>253</v>
      </c>
    </row>
    <row r="31" spans="1:12" x14ac:dyDescent="0.2">
      <c r="J31" s="4">
        <v>29</v>
      </c>
      <c r="K31" s="4">
        <v>16</v>
      </c>
      <c r="L31">
        <f t="shared" si="3"/>
        <v>269</v>
      </c>
    </row>
    <row r="32" spans="1:12" x14ac:dyDescent="0.2">
      <c r="J32" s="24">
        <v>30</v>
      </c>
      <c r="K32" s="4">
        <v>18</v>
      </c>
      <c r="L32" s="25">
        <f t="shared" si="3"/>
        <v>287</v>
      </c>
    </row>
    <row r="33" spans="10:12" x14ac:dyDescent="0.2">
      <c r="J33" s="24">
        <v>31</v>
      </c>
      <c r="K33" s="4">
        <v>18</v>
      </c>
      <c r="L33" s="25">
        <f t="shared" si="3"/>
        <v>305</v>
      </c>
    </row>
    <row r="34" spans="10:12" x14ac:dyDescent="0.2">
      <c r="J34" s="4">
        <v>32</v>
      </c>
      <c r="K34" s="4">
        <v>18</v>
      </c>
      <c r="L34">
        <f t="shared" si="3"/>
        <v>323</v>
      </c>
    </row>
    <row r="35" spans="10:12" x14ac:dyDescent="0.2">
      <c r="J35" s="4">
        <v>33</v>
      </c>
      <c r="K35" s="4">
        <v>20</v>
      </c>
      <c r="L35">
        <f t="shared" si="3"/>
        <v>343</v>
      </c>
    </row>
    <row r="36" spans="10:12" x14ac:dyDescent="0.2">
      <c r="J36" s="4">
        <v>34</v>
      </c>
      <c r="K36" s="4">
        <v>20</v>
      </c>
      <c r="L36">
        <f t="shared" si="3"/>
        <v>363</v>
      </c>
    </row>
    <row r="37" spans="10:12" x14ac:dyDescent="0.2">
      <c r="J37" s="4">
        <v>35</v>
      </c>
      <c r="K37" s="4">
        <v>20</v>
      </c>
      <c r="L37">
        <f t="shared" si="3"/>
        <v>383</v>
      </c>
    </row>
    <row r="38" spans="10:12" x14ac:dyDescent="0.2">
      <c r="J38" s="4">
        <v>36</v>
      </c>
      <c r="K38" s="4">
        <v>20</v>
      </c>
      <c r="L38">
        <f t="shared" si="3"/>
        <v>403</v>
      </c>
    </row>
    <row r="39" spans="10:12" x14ac:dyDescent="0.2">
      <c r="J39" s="4">
        <v>37</v>
      </c>
      <c r="K39" s="4">
        <v>21</v>
      </c>
      <c r="L39">
        <f t="shared" si="3"/>
        <v>424</v>
      </c>
    </row>
    <row r="40" spans="10:12" x14ac:dyDescent="0.2">
      <c r="J40" s="4">
        <v>38</v>
      </c>
      <c r="K40" s="4">
        <v>22</v>
      </c>
      <c r="L40">
        <f t="shared" si="3"/>
        <v>446</v>
      </c>
    </row>
    <row r="41" spans="10:12" x14ac:dyDescent="0.2">
      <c r="J41" s="4">
        <v>39</v>
      </c>
      <c r="K41" s="4">
        <v>22</v>
      </c>
      <c r="L41">
        <f t="shared" si="3"/>
        <v>468</v>
      </c>
    </row>
    <row r="42" spans="10:12" x14ac:dyDescent="0.2">
      <c r="J42" s="4">
        <v>40</v>
      </c>
      <c r="K42" s="4">
        <v>24</v>
      </c>
      <c r="L42">
        <f t="shared" si="3"/>
        <v>492</v>
      </c>
    </row>
    <row r="43" spans="10:12" x14ac:dyDescent="0.2">
      <c r="J43" s="4">
        <v>41</v>
      </c>
      <c r="K43" s="4">
        <v>24</v>
      </c>
      <c r="L43">
        <f t="shared" si="3"/>
        <v>516</v>
      </c>
    </row>
    <row r="44" spans="10:12" x14ac:dyDescent="0.2">
      <c r="J44" s="4">
        <v>42</v>
      </c>
      <c r="K44" s="4">
        <v>24</v>
      </c>
      <c r="L44">
        <f t="shared" si="3"/>
        <v>540</v>
      </c>
    </row>
    <row r="45" spans="10:12" x14ac:dyDescent="0.2">
      <c r="J45" s="4">
        <v>43</v>
      </c>
      <c r="K45" s="4">
        <v>24</v>
      </c>
      <c r="L45">
        <f t="shared" si="3"/>
        <v>564</v>
      </c>
    </row>
    <row r="46" spans="10:12" x14ac:dyDescent="0.2">
      <c r="J46" s="4">
        <v>44</v>
      </c>
      <c r="K46" s="4">
        <v>24</v>
      </c>
      <c r="L46">
        <f t="shared" si="3"/>
        <v>588</v>
      </c>
    </row>
    <row r="47" spans="10:12" x14ac:dyDescent="0.2">
      <c r="J47" s="4">
        <v>45</v>
      </c>
      <c r="K47" s="4">
        <v>26</v>
      </c>
      <c r="L47">
        <f t="shared" si="3"/>
        <v>614</v>
      </c>
    </row>
    <row r="48" spans="10:12" x14ac:dyDescent="0.2">
      <c r="J48" s="4">
        <v>46</v>
      </c>
      <c r="K48" s="4">
        <v>26</v>
      </c>
      <c r="L48">
        <f t="shared" si="3"/>
        <v>640</v>
      </c>
    </row>
    <row r="49" spans="10:12" x14ac:dyDescent="0.2">
      <c r="J49" s="4">
        <v>47</v>
      </c>
      <c r="K49" s="4">
        <v>27</v>
      </c>
      <c r="L49">
        <f t="shared" si="3"/>
        <v>667</v>
      </c>
    </row>
    <row r="50" spans="10:12" x14ac:dyDescent="0.2">
      <c r="J50" s="4">
        <v>48</v>
      </c>
      <c r="K50" s="4">
        <v>28</v>
      </c>
      <c r="L50">
        <f t="shared" si="3"/>
        <v>695</v>
      </c>
    </row>
    <row r="51" spans="10:12" x14ac:dyDescent="0.2">
      <c r="J51" s="4">
        <v>49</v>
      </c>
      <c r="K51" s="4">
        <v>28</v>
      </c>
      <c r="L51">
        <f t="shared" si="3"/>
        <v>723</v>
      </c>
    </row>
    <row r="52" spans="10:12" x14ac:dyDescent="0.2">
      <c r="J52" s="4">
        <v>50</v>
      </c>
      <c r="K52" s="4">
        <v>30</v>
      </c>
      <c r="L52">
        <f t="shared" si="3"/>
        <v>753</v>
      </c>
    </row>
    <row r="53" spans="10:12" x14ac:dyDescent="0.2">
      <c r="J53" s="4">
        <v>51</v>
      </c>
      <c r="K53" s="4">
        <v>32</v>
      </c>
      <c r="L53">
        <f t="shared" si="3"/>
        <v>785</v>
      </c>
    </row>
    <row r="54" spans="10:12" x14ac:dyDescent="0.2">
      <c r="J54" s="4">
        <v>52</v>
      </c>
      <c r="K54" s="4">
        <v>32</v>
      </c>
      <c r="L54">
        <f t="shared" si="3"/>
        <v>817</v>
      </c>
    </row>
    <row r="55" spans="10:12" x14ac:dyDescent="0.2">
      <c r="J55" s="4"/>
      <c r="K55" s="4"/>
    </row>
    <row r="56" spans="10:12" x14ac:dyDescent="0.2">
      <c r="J56" s="4"/>
      <c r="K56" s="4"/>
    </row>
    <row r="57" spans="10:12" x14ac:dyDescent="0.2">
      <c r="J57" s="4"/>
      <c r="K57" s="4"/>
    </row>
    <row r="58" spans="10:12" x14ac:dyDescent="0.2">
      <c r="J58" s="4"/>
      <c r="K58" s="4"/>
    </row>
    <row r="59" spans="10:12" x14ac:dyDescent="0.2">
      <c r="J59" s="4"/>
      <c r="K59" s="4"/>
    </row>
    <row r="60" spans="10:12" x14ac:dyDescent="0.2">
      <c r="J60" s="4"/>
      <c r="K60" s="4"/>
    </row>
    <row r="61" spans="10:12" x14ac:dyDescent="0.2">
      <c r="J61" s="4"/>
      <c r="K61" s="4"/>
    </row>
    <row r="62" spans="10:12" x14ac:dyDescent="0.2">
      <c r="J62" s="4"/>
      <c r="K62" s="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workbookViewId="0">
      <selection activeCell="H12" sqref="H12"/>
    </sheetView>
  </sheetViews>
  <sheetFormatPr defaultRowHeight="20.25" x14ac:dyDescent="0.3"/>
  <cols>
    <col min="1" max="1" width="9.140625" style="19"/>
    <col min="2" max="2" width="12.7109375" style="19" customWidth="1"/>
    <col min="3" max="16384" width="9.140625" style="19"/>
  </cols>
  <sheetData>
    <row r="1" spans="1:9" x14ac:dyDescent="0.3">
      <c r="A1" s="19" t="s">
        <v>26</v>
      </c>
      <c r="G1" s="28" t="s">
        <v>43</v>
      </c>
    </row>
    <row r="2" spans="1:9" x14ac:dyDescent="0.3">
      <c r="A2" s="21" t="s">
        <v>23</v>
      </c>
      <c r="B2" s="21" t="s">
        <v>25</v>
      </c>
      <c r="C2" s="21" t="s">
        <v>24</v>
      </c>
      <c r="G2" s="21" t="s">
        <v>23</v>
      </c>
      <c r="H2" s="21" t="s">
        <v>25</v>
      </c>
      <c r="I2" s="21" t="s">
        <v>24</v>
      </c>
    </row>
    <row r="3" spans="1:9" s="20" customFormat="1" x14ac:dyDescent="0.3">
      <c r="A3" s="26" t="s">
        <v>38</v>
      </c>
      <c r="B3" s="20">
        <v>8.5</v>
      </c>
      <c r="C3" s="26" t="s">
        <v>39</v>
      </c>
      <c r="G3" s="26" t="s">
        <v>41</v>
      </c>
      <c r="H3" s="20">
        <v>12</v>
      </c>
      <c r="I3" s="26" t="s">
        <v>38</v>
      </c>
    </row>
    <row r="4" spans="1:9" s="20" customFormat="1" x14ac:dyDescent="0.3">
      <c r="A4" s="26" t="s">
        <v>40</v>
      </c>
      <c r="B4" s="20">
        <v>9</v>
      </c>
      <c r="C4" s="26" t="s">
        <v>41</v>
      </c>
      <c r="G4" s="26" t="s">
        <v>39</v>
      </c>
      <c r="H4" s="20">
        <v>16</v>
      </c>
      <c r="I4" s="26" t="s">
        <v>38</v>
      </c>
    </row>
    <row r="5" spans="1:9" s="20" customFormat="1" x14ac:dyDescent="0.3">
      <c r="A5" s="26" t="s">
        <v>40</v>
      </c>
      <c r="B5" s="20">
        <v>12</v>
      </c>
      <c r="C5" s="26" t="s">
        <v>42</v>
      </c>
      <c r="G5" s="26" t="s">
        <v>39</v>
      </c>
      <c r="H5" s="20">
        <v>16</v>
      </c>
      <c r="I5" s="26" t="s">
        <v>40</v>
      </c>
    </row>
    <row r="6" spans="1:9" s="20" customFormat="1" x14ac:dyDescent="0.3">
      <c r="A6" s="26" t="s">
        <v>38</v>
      </c>
      <c r="B6" s="20">
        <v>12</v>
      </c>
      <c r="C6" s="26" t="s">
        <v>41</v>
      </c>
      <c r="G6" s="26" t="s">
        <v>42</v>
      </c>
      <c r="H6" s="20">
        <v>17</v>
      </c>
      <c r="I6" s="26" t="s">
        <v>38</v>
      </c>
    </row>
    <row r="7" spans="1:9" s="20" customFormat="1" x14ac:dyDescent="0.3">
      <c r="A7" s="26"/>
      <c r="C7" s="26"/>
      <c r="G7" s="26" t="s">
        <v>41</v>
      </c>
      <c r="H7" s="20">
        <v>17.5</v>
      </c>
      <c r="I7" s="26" t="s">
        <v>40</v>
      </c>
    </row>
    <row r="8" spans="1:9" s="20" customFormat="1" x14ac:dyDescent="0.3">
      <c r="A8" s="26"/>
      <c r="C8" s="26"/>
      <c r="G8" s="26" t="s">
        <v>42</v>
      </c>
      <c r="H8" s="20">
        <v>17.5</v>
      </c>
      <c r="I8" s="26" t="s">
        <v>38</v>
      </c>
    </row>
    <row r="9" spans="1:9" x14ac:dyDescent="0.3">
      <c r="A9" s="26"/>
      <c r="C9" s="26"/>
      <c r="G9" s="26" t="s">
        <v>39</v>
      </c>
      <c r="H9" s="20">
        <v>18</v>
      </c>
      <c r="I9" s="26" t="s">
        <v>40</v>
      </c>
    </row>
    <row r="10" spans="1:9" x14ac:dyDescent="0.3">
      <c r="A10" s="26"/>
      <c r="C10" s="26"/>
      <c r="G10" s="26" t="s">
        <v>42</v>
      </c>
      <c r="H10" s="20">
        <v>16.25</v>
      </c>
      <c r="I10" s="26" t="s">
        <v>40</v>
      </c>
    </row>
    <row r="11" spans="1:9" x14ac:dyDescent="0.3">
      <c r="A11" s="26"/>
      <c r="C11" s="26"/>
      <c r="G11" s="26" t="s">
        <v>41</v>
      </c>
      <c r="H11" s="20">
        <v>18</v>
      </c>
      <c r="I11" s="26" t="s">
        <v>40</v>
      </c>
    </row>
    <row r="12" spans="1:9" x14ac:dyDescent="0.3">
      <c r="A12" s="26"/>
      <c r="B12" s="20">
        <f>AVERAGE(B3:B6)</f>
        <v>10.375</v>
      </c>
      <c r="C12" s="26"/>
      <c r="G12" s="26"/>
      <c r="H12" s="20">
        <f>AVERAGE(H3:H6)</f>
        <v>15.25</v>
      </c>
      <c r="I12" s="26"/>
    </row>
    <row r="13" spans="1:9" x14ac:dyDescent="0.3">
      <c r="C13" s="26"/>
      <c r="G13" s="26"/>
      <c r="I13" s="26"/>
    </row>
    <row r="14" spans="1:9" x14ac:dyDescent="0.3">
      <c r="C14" s="26"/>
      <c r="G14" s="26"/>
      <c r="I14" s="26"/>
    </row>
    <row r="15" spans="1:9" x14ac:dyDescent="0.3">
      <c r="C15" s="26"/>
      <c r="G15" s="26"/>
      <c r="I15" s="26"/>
    </row>
    <row r="16" spans="1:9" x14ac:dyDescent="0.3">
      <c r="G16" s="26"/>
      <c r="I16" s="26"/>
    </row>
    <row r="17" spans="7:9" x14ac:dyDescent="0.3">
      <c r="G17" s="26"/>
      <c r="I17" s="26"/>
    </row>
    <row r="18" spans="7:9" x14ac:dyDescent="0.3">
      <c r="I18" s="26"/>
    </row>
    <row r="19" spans="7:9" x14ac:dyDescent="0.3">
      <c r="I19" s="26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Round 1</vt:lpstr>
      <vt:lpstr>Round 2</vt:lpstr>
      <vt:lpstr>Abatement Schedules</vt:lpstr>
      <vt:lpstr>trades</vt:lpstr>
    </vt:vector>
  </TitlesOfParts>
  <Company>The Maxwell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Popp</dc:creator>
  <cp:lastModifiedBy>David C Popp</cp:lastModifiedBy>
  <cp:lastPrinted>2003-02-11T20:41:40Z</cp:lastPrinted>
  <dcterms:created xsi:type="dcterms:W3CDTF">2001-02-14T20:07:43Z</dcterms:created>
  <dcterms:modified xsi:type="dcterms:W3CDTF">2024-02-12T22:39:55Z</dcterms:modified>
</cp:coreProperties>
</file>